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lJobs_2\Desktop\"/>
    </mc:Choice>
  </mc:AlternateContent>
  <bookViews>
    <workbookView xWindow="0" yWindow="0" windowWidth="28800" windowHeight="12435"/>
  </bookViews>
  <sheets>
    <sheet name="Economia Wall Job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7" i="1"/>
  <c r="C75" i="1"/>
  <c r="C80" i="1"/>
  <c r="C83" i="1" l="1"/>
  <c r="D38" i="1"/>
  <c r="B85" i="1"/>
  <c r="C84" i="1"/>
  <c r="D22" i="1"/>
  <c r="C76" i="1" l="1"/>
  <c r="C81" i="1" s="1"/>
  <c r="C85" i="1"/>
  <c r="D35" i="1" l="1"/>
  <c r="D42" i="1" s="1"/>
</calcChain>
</file>

<file path=xl/comments1.xml><?xml version="1.0" encoding="utf-8"?>
<comments xmlns="http://schemas.openxmlformats.org/spreadsheetml/2006/main">
  <authors>
    <author>Wall Jobs</author>
  </authors>
  <commentList>
    <comment ref="D18" authorId="0" shapeId="0">
      <text>
        <r>
          <rPr>
            <b/>
            <sz val="9"/>
            <color indexed="81"/>
            <rFont val="Segoe UI"/>
            <family val="2"/>
          </rPr>
          <t>Wall Jobs:</t>
        </r>
        <r>
          <rPr>
            <sz val="9"/>
            <color indexed="81"/>
            <rFont val="Segoe UI"/>
            <family val="2"/>
          </rPr>
          <t xml:space="preserve">
escreva aqui quantos estagiários você contrata por ano</t>
        </r>
      </text>
    </comment>
    <comment ref="D34" authorId="0" shapeId="0">
      <text>
        <r>
          <rPr>
            <b/>
            <sz val="9"/>
            <color indexed="81"/>
            <rFont val="Segoe UI"/>
            <family val="2"/>
          </rPr>
          <t>Wall Jobs:</t>
        </r>
        <r>
          <rPr>
            <sz val="9"/>
            <color indexed="81"/>
            <rFont val="Segoe UI"/>
            <family val="2"/>
          </rPr>
          <t xml:space="preserve">
É o custo total de horas e gastos com ferramentas no processo de contratação de estagiários</t>
        </r>
      </text>
    </comment>
    <comment ref="D37" authorId="0" shapeId="0">
      <text>
        <r>
          <rPr>
            <b/>
            <sz val="9"/>
            <color indexed="81"/>
            <rFont val="Segoe UI"/>
            <family val="2"/>
          </rPr>
          <t>Wall Jobs:</t>
        </r>
        <r>
          <rPr>
            <sz val="9"/>
            <color indexed="81"/>
            <rFont val="Segoe UI"/>
            <family val="2"/>
          </rPr>
          <t xml:space="preserve">
Quantas horas o seu time de Recursos Humanos ganha em produtividade usando o Wall Jobs</t>
        </r>
      </text>
    </comment>
    <comment ref="D41" authorId="0" shapeId="0">
      <text>
        <r>
          <rPr>
            <b/>
            <sz val="9"/>
            <color indexed="81"/>
            <rFont val="Segoe UI"/>
            <family val="2"/>
          </rPr>
          <t>Wall Jobs:</t>
        </r>
        <r>
          <rPr>
            <sz val="9"/>
            <color indexed="81"/>
            <rFont val="Segoe UI"/>
            <family val="2"/>
          </rPr>
          <t xml:space="preserve">
Economia financeira que o Wall Jobs trás nos processos de recrutamento e seleção de jovens talentos</t>
        </r>
      </text>
    </comment>
  </commentList>
</comments>
</file>

<file path=xl/sharedStrings.xml><?xml version="1.0" encoding="utf-8"?>
<sst xmlns="http://schemas.openxmlformats.org/spreadsheetml/2006/main" count="41" uniqueCount="38">
  <si>
    <t xml:space="preserve">  </t>
  </si>
  <si>
    <t>Quantos estagiários você contrata por ano?</t>
  </si>
  <si>
    <t>Quantas horas o seu time gasta por recrutamento?</t>
  </si>
  <si>
    <t>Contrato de estágio</t>
  </si>
  <si>
    <t>Tempo wall jobs</t>
  </si>
  <si>
    <t>Custo total seguro de estágio</t>
  </si>
  <si>
    <t>Custo em horas processo de contrato</t>
  </si>
  <si>
    <t>Custo total salário do estagiário inutilizado</t>
  </si>
  <si>
    <t>Economia Wall Jobs</t>
  </si>
  <si>
    <t>Recrutamento &amp; Seleção</t>
  </si>
  <si>
    <t>Pergunta</t>
  </si>
  <si>
    <t>Resposta</t>
  </si>
  <si>
    <t>Área</t>
  </si>
  <si>
    <t xml:space="preserve">Gasto da sua empresa com Recrutamento </t>
  </si>
  <si>
    <t>custo hora/funcionário</t>
  </si>
  <si>
    <t>preço wj</t>
  </si>
  <si>
    <t>Custo total processo de contrato de estágio</t>
  </si>
  <si>
    <t>Gasto total R&amp;S</t>
  </si>
  <si>
    <t>tempo total gasto com contratos de estágio</t>
  </si>
  <si>
    <t>Resultados</t>
  </si>
  <si>
    <t>Horas ganhas pelo Wall Jobs</t>
  </si>
  <si>
    <t>Custo contrato de estágio</t>
  </si>
  <si>
    <t>Dias</t>
  </si>
  <si>
    <t>Reais</t>
  </si>
  <si>
    <t>horas</t>
  </si>
  <si>
    <t>Horas</t>
  </si>
  <si>
    <t>Estagiários</t>
  </si>
  <si>
    <t>Qual o custo médio mensal de um colaborador que faz o trabalho de R&amp;S na sua empresa?</t>
  </si>
  <si>
    <t>Tempo médio gasto por contrato de estágio (em horas)?</t>
  </si>
  <si>
    <t>Bolsa Auxilio média por estagiário?</t>
  </si>
  <si>
    <t>Quantos dias demora para um contrato de estágio ficar pronto?</t>
  </si>
  <si>
    <t>Valor gasto com seguro de estágio?</t>
  </si>
  <si>
    <t>Quanto você gasta com ferramentas de recrutamento e seleção em média por ano?</t>
  </si>
  <si>
    <t>custo dia estagiario parado</t>
  </si>
  <si>
    <t>Custo do funcionário parado</t>
  </si>
  <si>
    <t>Custo  em horas</t>
  </si>
  <si>
    <t>Custo Ferramentas de recrutamento</t>
  </si>
  <si>
    <t>O que você achou do resultado da sua empresa? Quer discutir com um de nossos consultores? Ligue para 11 3531-7763 ou mande um email para suporte@walljobs.com.br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</si>
</sst>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 tint="-0.249977111117893"/>
      <name val="Arial Narrow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2" fillId="9" borderId="0" applyNumberFormat="0" applyBorder="0" applyAlignment="0" applyProtection="0"/>
  </cellStyleXfs>
  <cellXfs count="38">
    <xf numFmtId="0" fontId="0" fillId="0" borderId="0" xfId="0"/>
    <xf numFmtId="164" fontId="6" fillId="6" borderId="4" xfId="0" applyNumberFormat="1" applyFont="1" applyFill="1" applyBorder="1" applyAlignment="1" applyProtection="1">
      <alignment vertical="center"/>
      <protection locked="0"/>
    </xf>
    <xf numFmtId="164" fontId="6" fillId="6" borderId="5" xfId="0" applyNumberFormat="1" applyFont="1" applyFill="1" applyBorder="1" applyAlignment="1" applyProtection="1">
      <alignment vertical="center"/>
      <protection locked="0"/>
    </xf>
    <xf numFmtId="0" fontId="8" fillId="7" borderId="0" xfId="0" applyFont="1" applyFill="1" applyAlignment="1">
      <alignment horizontal="center"/>
    </xf>
    <xf numFmtId="42" fontId="2" fillId="8" borderId="6" xfId="3" applyNumberFormat="1" applyFill="1" applyBorder="1" applyAlignment="1">
      <alignment horizontal="center" vertical="center"/>
    </xf>
    <xf numFmtId="43" fontId="2" fillId="8" borderId="6" xfId="1" applyFont="1" applyFill="1" applyBorder="1" applyAlignment="1">
      <alignment horizontal="center" vertical="center"/>
    </xf>
    <xf numFmtId="0" fontId="8" fillId="3" borderId="8" xfId="5" applyFont="1" applyBorder="1" applyAlignment="1">
      <alignment horizontal="center" vertical="center"/>
    </xf>
    <xf numFmtId="44" fontId="7" fillId="4" borderId="12" xfId="6" applyNumberFormat="1" applyFont="1" applyBorder="1" applyAlignment="1">
      <alignment horizontal="center" vertical="center"/>
    </xf>
    <xf numFmtId="0" fontId="0" fillId="0" borderId="7" xfId="0" applyBorder="1"/>
    <xf numFmtId="0" fontId="8" fillId="3" borderId="14" xfId="5" applyFont="1" applyBorder="1" applyAlignment="1">
      <alignment horizontal="center" vertical="center"/>
    </xf>
    <xf numFmtId="0" fontId="8" fillId="3" borderId="9" xfId="5" applyFont="1" applyBorder="1" applyAlignment="1">
      <alignment horizontal="center" vertical="center"/>
    </xf>
    <xf numFmtId="0" fontId="8" fillId="3" borderId="15" xfId="5" applyFont="1" applyBorder="1" applyAlignment="1">
      <alignment horizontal="center" vertical="center"/>
    </xf>
    <xf numFmtId="0" fontId="8" fillId="3" borderId="16" xfId="5" applyFont="1" applyBorder="1" applyAlignment="1">
      <alignment horizontal="center" vertical="center"/>
    </xf>
    <xf numFmtId="0" fontId="8" fillId="7" borderId="0" xfId="0" applyFont="1" applyFill="1" applyAlignment="1">
      <alignment horizontal="center"/>
    </xf>
    <xf numFmtId="0" fontId="9" fillId="2" borderId="10" xfId="4" applyFont="1" applyBorder="1" applyAlignment="1">
      <alignment horizontal="center" vertical="center"/>
    </xf>
    <xf numFmtId="0" fontId="9" fillId="2" borderId="11" xfId="4" applyFont="1" applyBorder="1" applyAlignment="1">
      <alignment horizontal="center" vertical="center"/>
    </xf>
    <xf numFmtId="0" fontId="9" fillId="2" borderId="13" xfId="4" applyFont="1" applyBorder="1" applyAlignment="1">
      <alignment horizontal="center" vertical="center"/>
    </xf>
    <xf numFmtId="0" fontId="14" fillId="0" borderId="0" xfId="0" applyFont="1"/>
    <xf numFmtId="0" fontId="5" fillId="0" borderId="0" xfId="0" applyFont="1"/>
    <xf numFmtId="0" fontId="4" fillId="0" borderId="0" xfId="0" applyFont="1"/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5" fillId="5" borderId="17" xfId="7" applyBorder="1" applyAlignment="1">
      <alignment horizontal="center" vertical="center"/>
    </xf>
    <xf numFmtId="0" fontId="15" fillId="5" borderId="17" xfId="7" applyFont="1" applyBorder="1" applyAlignment="1">
      <alignment horizontal="center" vertical="center"/>
    </xf>
    <xf numFmtId="44" fontId="15" fillId="5" borderId="17" xfId="2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3" borderId="18" xfId="5" applyFont="1" applyBorder="1" applyAlignment="1">
      <alignment horizontal="center" vertical="center"/>
    </xf>
    <xf numFmtId="0" fontId="9" fillId="2" borderId="19" xfId="4" applyFont="1" applyBorder="1" applyAlignment="1">
      <alignment horizontal="center" vertical="center"/>
    </xf>
    <xf numFmtId="0" fontId="9" fillId="2" borderId="20" xfId="4" applyFont="1" applyBorder="1" applyAlignment="1">
      <alignment horizontal="center" vertical="center"/>
    </xf>
    <xf numFmtId="0" fontId="9" fillId="2" borderId="21" xfId="4" applyFont="1" applyBorder="1" applyAlignment="1">
      <alignment horizontal="center" vertical="center"/>
    </xf>
    <xf numFmtId="44" fontId="12" fillId="9" borderId="6" xfId="8" applyNumberFormat="1" applyBorder="1" applyAlignment="1">
      <alignment horizontal="center" vertical="center"/>
    </xf>
    <xf numFmtId="44" fontId="12" fillId="9" borderId="6" xfId="8" applyNumberFormat="1" applyBorder="1"/>
    <xf numFmtId="0" fontId="12" fillId="9" borderId="6" xfId="8" applyBorder="1" applyAlignment="1">
      <alignment horizontal="left" vertical="center"/>
    </xf>
    <xf numFmtId="0" fontId="12" fillId="9" borderId="6" xfId="8" applyBorder="1" applyAlignment="1">
      <alignment horizontal="left"/>
    </xf>
    <xf numFmtId="42" fontId="10" fillId="10" borderId="6" xfId="3" applyNumberFormat="1" applyFont="1" applyFill="1" applyBorder="1" applyAlignment="1">
      <alignment horizontal="center" vertical="center"/>
    </xf>
    <xf numFmtId="165" fontId="10" fillId="10" borderId="6" xfId="1" applyNumberFormat="1" applyFont="1" applyFill="1" applyBorder="1" applyAlignment="1">
      <alignment horizontal="center" vertical="center"/>
    </xf>
    <xf numFmtId="42" fontId="11" fillId="11" borderId="6" xfId="3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9">
    <cellStyle name="60% - Ênfase3" xfId="7" builtinId="40"/>
    <cellStyle name="Cálculo" xfId="4" builtinId="22"/>
    <cellStyle name="Célula de Verificação" xfId="5" builtinId="23"/>
    <cellStyle name="Ênfase1" xfId="6" builtinId="29"/>
    <cellStyle name="Moeda" xfId="2" builtinId="4"/>
    <cellStyle name="Neutra" xfId="8" builtinId="28"/>
    <cellStyle name="Normal" xfId="0" builtinId="0"/>
    <cellStyle name="Título 1" xfId="3" builtinId="16"/>
    <cellStyle name="Vírgula" xfId="1" builtinId="3"/>
  </cellStyles>
  <dxfs count="0"/>
  <tableStyles count="0" defaultTableStyle="TableStyleMedium2" defaultPivotStyle="PivotStyleLight16"/>
  <colors>
    <mruColors>
      <color rgb="FFFD4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Gastos Recrutamento e Contratos</a:t>
            </a:r>
            <a:r>
              <a:rPr lang="pt-BR" baseline="0"/>
              <a:t> de Estágio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'Economia Wall Jobs'!$B$79:$B$81</c:f>
              <c:strCache>
                <c:ptCount val="3"/>
                <c:pt idx="0">
                  <c:v>Custo  em horas</c:v>
                </c:pt>
                <c:pt idx="1">
                  <c:v>Custo Ferramentas de recrutamento</c:v>
                </c:pt>
                <c:pt idx="2">
                  <c:v>Custo contrato de estágio</c:v>
                </c:pt>
              </c:strCache>
            </c:strRef>
          </c:cat>
          <c:val>
            <c:numRef>
              <c:f>'Economia Wall Jobs'!$C$79:$C$81</c:f>
              <c:numCache>
                <c:formatCode>_("R$"* #,##0.00_);_("R$"* \(#,##0.00\);_("R$"* "-"??_);_(@_)</c:formatCode>
                <c:ptCount val="3"/>
                <c:pt idx="0">
                  <c:v>843.75</c:v>
                </c:pt>
                <c:pt idx="1">
                  <c:v>1500</c:v>
                </c:pt>
                <c:pt idx="2">
                  <c:v>680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95328608"/>
        <c:axId val="295004296"/>
      </c:barChart>
      <c:catAx>
        <c:axId val="295328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004296"/>
        <c:crosses val="autoZero"/>
        <c:auto val="1"/>
        <c:lblAlgn val="ctr"/>
        <c:lblOffset val="100"/>
        <c:noMultiLvlLbl val="0"/>
      </c:catAx>
      <c:valAx>
        <c:axId val="2950042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532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15</xdr:row>
      <xdr:rowOff>140312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12106275" cy="3102587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32</xdr:row>
      <xdr:rowOff>166688</xdr:rowOff>
    </xdr:from>
    <xdr:to>
      <xdr:col>2</xdr:col>
      <xdr:colOff>6791325</xdr:colOff>
      <xdr:row>43</xdr:row>
      <xdr:rowOff>285751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87"/>
  <sheetViews>
    <sheetView showGridLines="0" showRowColHeaders="0" tabSelected="1" topLeftCell="A19" workbookViewId="0">
      <selection activeCell="F51" sqref="F51"/>
    </sheetView>
  </sheetViews>
  <sheetFormatPr defaultRowHeight="15" x14ac:dyDescent="0.25"/>
  <cols>
    <col min="1" max="1" width="3.85546875" customWidth="1"/>
    <col min="2" max="2" width="38.85546875" customWidth="1"/>
    <col min="3" max="3" width="104.28515625" bestFit="1" customWidth="1"/>
    <col min="4" max="4" width="38.28515625" bestFit="1" customWidth="1"/>
    <col min="5" max="6" width="20.28515625" customWidth="1"/>
    <col min="7" max="7" width="39.5703125" style="17" bestFit="1" customWidth="1"/>
    <col min="8" max="8" width="12" style="17" bestFit="1" customWidth="1"/>
    <col min="9" max="9" width="23.85546875" style="17" bestFit="1" customWidth="1"/>
    <col min="10" max="10" width="12.140625" style="17" bestFit="1" customWidth="1"/>
    <col min="11" max="13" width="9.140625" style="17"/>
    <col min="14" max="14" width="23.5703125" style="17" bestFit="1" customWidth="1"/>
    <col min="15" max="15" width="12.140625" style="17" bestFit="1" customWidth="1"/>
    <col min="16" max="16" width="14.85546875" style="17" bestFit="1" customWidth="1"/>
  </cols>
  <sheetData>
    <row r="1" spans="2:16" ht="23.25" x14ac:dyDescent="0.25">
      <c r="B1" s="1"/>
      <c r="C1" s="2"/>
      <c r="P1" s="17" t="s">
        <v>0</v>
      </c>
    </row>
    <row r="16" spans="2:16" ht="11.25" customHeight="1" x14ac:dyDescent="0.25"/>
    <row r="17" spans="2:6" ht="19.5" thickBot="1" x14ac:dyDescent="0.35">
      <c r="B17" s="3" t="s">
        <v>12</v>
      </c>
      <c r="C17" s="3" t="s">
        <v>10</v>
      </c>
      <c r="D17" s="3" t="s">
        <v>11</v>
      </c>
    </row>
    <row r="18" spans="2:6" ht="40.5" customHeight="1" thickBot="1" x14ac:dyDescent="0.3">
      <c r="B18" s="14" t="s">
        <v>9</v>
      </c>
      <c r="C18" s="10" t="s">
        <v>1</v>
      </c>
      <c r="D18" s="23">
        <v>1</v>
      </c>
      <c r="E18" s="21" t="s">
        <v>26</v>
      </c>
      <c r="F18" s="25"/>
    </row>
    <row r="19" spans="2:6" ht="42" customHeight="1" thickBot="1" x14ac:dyDescent="0.3">
      <c r="B19" s="15"/>
      <c r="C19" s="10" t="s">
        <v>32</v>
      </c>
      <c r="D19" s="24">
        <v>1500</v>
      </c>
      <c r="E19" s="21" t="s">
        <v>23</v>
      </c>
      <c r="F19" s="25"/>
    </row>
    <row r="20" spans="2:6" ht="24" thickBot="1" x14ac:dyDescent="0.3">
      <c r="B20" s="15"/>
      <c r="C20" s="10" t="s">
        <v>2</v>
      </c>
      <c r="D20" s="23">
        <v>5</v>
      </c>
      <c r="E20" s="21" t="s">
        <v>25</v>
      </c>
      <c r="F20" s="25"/>
    </row>
    <row r="21" spans="2:6" ht="24" thickBot="1" x14ac:dyDescent="0.3">
      <c r="B21" s="15"/>
      <c r="C21" s="10" t="s">
        <v>27</v>
      </c>
      <c r="D21" s="24">
        <v>5000</v>
      </c>
      <c r="E21" s="21" t="s">
        <v>23</v>
      </c>
      <c r="F21" s="25"/>
    </row>
    <row r="22" spans="2:6" ht="27" hidden="1" thickBot="1" x14ac:dyDescent="0.3">
      <c r="B22" s="16"/>
      <c r="C22" s="9" t="s">
        <v>13</v>
      </c>
      <c r="D22" s="7">
        <f>D19+((D21/160)*D20)</f>
        <v>1656.25</v>
      </c>
      <c r="E22" s="20"/>
      <c r="F22" s="20"/>
    </row>
    <row r="23" spans="2:6" ht="16.5" customHeight="1" thickBot="1" x14ac:dyDescent="0.3">
      <c r="B23" s="8"/>
      <c r="E23" s="20"/>
      <c r="F23" s="20"/>
    </row>
    <row r="24" spans="2:6" ht="24" thickBot="1" x14ac:dyDescent="0.3">
      <c r="B24" s="27" t="s">
        <v>3</v>
      </c>
      <c r="C24" s="26" t="s">
        <v>28</v>
      </c>
      <c r="D24" s="23">
        <v>10</v>
      </c>
      <c r="E24" s="21" t="s">
        <v>24</v>
      </c>
      <c r="F24" s="25"/>
    </row>
    <row r="25" spans="2:6" ht="24" thickBot="1" x14ac:dyDescent="0.3">
      <c r="B25" s="28"/>
      <c r="C25" s="26" t="s">
        <v>29</v>
      </c>
      <c r="D25" s="24">
        <v>1200</v>
      </c>
      <c r="E25" s="21" t="s">
        <v>23</v>
      </c>
      <c r="F25" s="25"/>
    </row>
    <row r="26" spans="2:6" ht="24" thickBot="1" x14ac:dyDescent="0.3">
      <c r="B26" s="28"/>
      <c r="C26" s="26" t="s">
        <v>30</v>
      </c>
      <c r="D26" s="23">
        <v>15</v>
      </c>
      <c r="E26" s="21" t="s">
        <v>22</v>
      </c>
      <c r="F26" s="25"/>
    </row>
    <row r="27" spans="2:6" ht="24" hidden="1" customHeight="1" thickBot="1" x14ac:dyDescent="0.3">
      <c r="B27" s="28"/>
      <c r="C27" s="11" t="s">
        <v>4</v>
      </c>
      <c r="D27" s="22"/>
      <c r="E27" s="21"/>
      <c r="F27" s="25"/>
    </row>
    <row r="28" spans="2:6" ht="24.75" hidden="1" customHeight="1" thickTop="1" thickBot="1" x14ac:dyDescent="0.3">
      <c r="B28" s="28"/>
      <c r="C28" s="6" t="s">
        <v>18</v>
      </c>
      <c r="D28" s="22"/>
      <c r="E28" s="21"/>
      <c r="F28" s="25"/>
    </row>
    <row r="29" spans="2:6" ht="24.75" hidden="1" customHeight="1" thickTop="1" thickBot="1" x14ac:dyDescent="0.3">
      <c r="B29" s="28"/>
      <c r="C29" s="12" t="s">
        <v>6</v>
      </c>
      <c r="D29" s="22"/>
      <c r="E29" s="21"/>
      <c r="F29" s="25"/>
    </row>
    <row r="30" spans="2:6" ht="24" thickBot="1" x14ac:dyDescent="0.3">
      <c r="B30" s="29"/>
      <c r="C30" s="26" t="s">
        <v>31</v>
      </c>
      <c r="D30" s="24">
        <v>80</v>
      </c>
      <c r="E30" s="21" t="s">
        <v>23</v>
      </c>
      <c r="F30" s="25"/>
    </row>
    <row r="31" spans="2:6" x14ac:dyDescent="0.25">
      <c r="B31" s="8"/>
    </row>
    <row r="32" spans="2:6" ht="18.75" x14ac:dyDescent="0.3">
      <c r="B32" s="13" t="s">
        <v>19</v>
      </c>
      <c r="C32" s="13"/>
      <c r="D32" s="13"/>
    </row>
    <row r="34" spans="2:4" ht="19.5" x14ac:dyDescent="0.25">
      <c r="D34" s="4" t="s">
        <v>17</v>
      </c>
    </row>
    <row r="35" spans="2:4" ht="31.5" customHeight="1" x14ac:dyDescent="0.25">
      <c r="D35" s="36">
        <f>C78+D22</f>
        <v>2336.25</v>
      </c>
    </row>
    <row r="36" spans="2:4" ht="19.5" customHeight="1" x14ac:dyDescent="0.25">
      <c r="D36" s="36"/>
    </row>
    <row r="37" spans="2:4" ht="26.25" customHeight="1" x14ac:dyDescent="0.25">
      <c r="D37" s="4" t="s">
        <v>20</v>
      </c>
    </row>
    <row r="38" spans="2:4" ht="15" customHeight="1" x14ac:dyDescent="0.25">
      <c r="D38" s="35">
        <f>(D18*D20)+(D18*D24)</f>
        <v>15</v>
      </c>
    </row>
    <row r="39" spans="2:4" ht="15" customHeight="1" x14ac:dyDescent="0.25">
      <c r="D39" s="35"/>
    </row>
    <row r="40" spans="2:4" x14ac:dyDescent="0.25">
      <c r="D40" s="35"/>
    </row>
    <row r="41" spans="2:4" ht="19.5" x14ac:dyDescent="0.25">
      <c r="D41" s="5" t="s">
        <v>8</v>
      </c>
    </row>
    <row r="42" spans="2:4" ht="19.5" customHeight="1" x14ac:dyDescent="0.25">
      <c r="D42" s="34">
        <f>D35-(D18*80)</f>
        <v>2256.25</v>
      </c>
    </row>
    <row r="43" spans="2:4" x14ac:dyDescent="0.25">
      <c r="D43" s="34"/>
    </row>
    <row r="44" spans="2:4" ht="23.25" customHeight="1" x14ac:dyDescent="0.25">
      <c r="D44" s="34"/>
    </row>
    <row r="47" spans="2:4" s="17" customFormat="1" x14ac:dyDescent="0.25">
      <c r="B47" s="37" t="s">
        <v>37</v>
      </c>
      <c r="C47" s="37"/>
      <c r="D47" s="37"/>
    </row>
    <row r="48" spans="2:4" s="17" customFormat="1" x14ac:dyDescent="0.25">
      <c r="B48" s="37"/>
      <c r="C48" s="37"/>
      <c r="D48" s="37"/>
    </row>
    <row r="49" spans="2:4" s="17" customFormat="1" x14ac:dyDescent="0.25">
      <c r="B49" s="37"/>
      <c r="C49" s="37"/>
      <c r="D49" s="37"/>
    </row>
    <row r="50" spans="2:4" s="17" customFormat="1" x14ac:dyDescent="0.25"/>
    <row r="51" spans="2:4" s="17" customFormat="1" x14ac:dyDescent="0.25"/>
    <row r="52" spans="2:4" s="17" customFormat="1" x14ac:dyDescent="0.25"/>
    <row r="53" spans="2:4" s="17" customFormat="1" x14ac:dyDescent="0.25"/>
    <row r="54" spans="2:4" s="17" customFormat="1" x14ac:dyDescent="0.25"/>
    <row r="55" spans="2:4" s="17" customFormat="1" x14ac:dyDescent="0.25"/>
    <row r="56" spans="2:4" s="17" customFormat="1" x14ac:dyDescent="0.25"/>
    <row r="57" spans="2:4" s="17" customFormat="1" x14ac:dyDescent="0.25"/>
    <row r="58" spans="2:4" s="17" customFormat="1" x14ac:dyDescent="0.25"/>
    <row r="59" spans="2:4" s="17" customFormat="1" x14ac:dyDescent="0.25"/>
    <row r="60" spans="2:4" s="17" customFormat="1" x14ac:dyDescent="0.25"/>
    <row r="61" spans="2:4" s="17" customFormat="1" x14ac:dyDescent="0.25"/>
    <row r="62" spans="2:4" s="17" customFormat="1" x14ac:dyDescent="0.25"/>
    <row r="63" spans="2:4" s="17" customFormat="1" x14ac:dyDescent="0.25"/>
    <row r="64" spans="2:4" s="17" customFormat="1" x14ac:dyDescent="0.25"/>
    <row r="65" spans="2:16" s="17" customFormat="1" x14ac:dyDescent="0.25"/>
    <row r="66" spans="2:16" s="17" customFormat="1" x14ac:dyDescent="0.25"/>
    <row r="67" spans="2:16" s="17" customFormat="1" x14ac:dyDescent="0.25"/>
    <row r="68" spans="2:16" s="17" customFormat="1" x14ac:dyDescent="0.25"/>
    <row r="69" spans="2:16" s="17" customFormat="1" x14ac:dyDescent="0.25"/>
    <row r="70" spans="2:16" s="17" customFormat="1" x14ac:dyDescent="0.25"/>
    <row r="71" spans="2:16" s="17" customFormat="1" x14ac:dyDescent="0.25"/>
    <row r="72" spans="2:16" s="17" customFormat="1" x14ac:dyDescent="0.25"/>
    <row r="73" spans="2:16" s="17" customFormat="1" x14ac:dyDescent="0.25"/>
    <row r="74" spans="2:16" s="17" customFormat="1" x14ac:dyDescent="0.25"/>
    <row r="75" spans="2:16" s="17" customFormat="1" x14ac:dyDescent="0.25">
      <c r="B75" s="32" t="s">
        <v>5</v>
      </c>
      <c r="C75" s="30">
        <f>D18*D30</f>
        <v>80</v>
      </c>
    </row>
    <row r="76" spans="2:16" s="17" customFormat="1" x14ac:dyDescent="0.25">
      <c r="B76" s="32" t="s">
        <v>7</v>
      </c>
      <c r="C76" s="30">
        <f>C84*(D26*D18)</f>
        <v>600</v>
      </c>
    </row>
    <row r="77" spans="2:16" s="17" customFormat="1" x14ac:dyDescent="0.25">
      <c r="B77" s="32" t="s">
        <v>34</v>
      </c>
      <c r="C77" s="30">
        <f>C83*D24</f>
        <v>562.5</v>
      </c>
    </row>
    <row r="78" spans="2:16" s="17" customFormat="1" x14ac:dyDescent="0.25">
      <c r="B78" s="32" t="s">
        <v>16</v>
      </c>
      <c r="C78" s="30">
        <f>C76+C75</f>
        <v>680</v>
      </c>
    </row>
    <row r="79" spans="2:16" s="18" customFormat="1" x14ac:dyDescent="0.25">
      <c r="B79" s="33" t="s">
        <v>35</v>
      </c>
      <c r="C79" s="31">
        <f>((D18*D20)*C83)+((D18*C83)*D24)</f>
        <v>843.75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2:16" s="18" customFormat="1" x14ac:dyDescent="0.25">
      <c r="B80" s="33" t="s">
        <v>36</v>
      </c>
      <c r="C80" s="31">
        <f>D19</f>
        <v>1500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2:16" s="18" customFormat="1" x14ac:dyDescent="0.25">
      <c r="B81" s="33" t="s">
        <v>21</v>
      </c>
      <c r="C81" s="31">
        <f>C78</f>
        <v>680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2:16" s="18" customFormat="1" x14ac:dyDescent="0.25">
      <c r="B82" s="33" t="s">
        <v>15</v>
      </c>
      <c r="C82" s="31">
        <v>80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2:16" s="18" customFormat="1" x14ac:dyDescent="0.25">
      <c r="B83" s="33" t="s">
        <v>14</v>
      </c>
      <c r="C83" s="31">
        <f>(D21*1.8)/160</f>
        <v>56.25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2:16" s="18" customFormat="1" x14ac:dyDescent="0.25">
      <c r="B84" s="33" t="s">
        <v>33</v>
      </c>
      <c r="C84" s="31">
        <f>D25/30</f>
        <v>40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2:16" s="18" customFormat="1" x14ac:dyDescent="0.25">
      <c r="B85" s="33" t="str">
        <f>B76</f>
        <v>Custo total salário do estagiário inutilizado</v>
      </c>
      <c r="C85" s="31">
        <f>D26*C84</f>
        <v>600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2:16" s="18" customFormat="1" x14ac:dyDescent="0.25"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2:16" s="18" customFormat="1" x14ac:dyDescent="0.25">
      <c r="G87" s="19"/>
      <c r="H87" s="19"/>
      <c r="I87" s="19"/>
      <c r="J87" s="19"/>
      <c r="K87" s="19"/>
      <c r="L87" s="19"/>
      <c r="M87" s="19"/>
      <c r="N87" s="19"/>
      <c r="O87" s="19"/>
      <c r="P87" s="19"/>
    </row>
  </sheetData>
  <mergeCells count="7">
    <mergeCell ref="B47:D49"/>
    <mergeCell ref="D42:D44"/>
    <mergeCell ref="B32:D32"/>
    <mergeCell ref="D38:D40"/>
    <mergeCell ref="D35:D36"/>
    <mergeCell ref="B18:B22"/>
    <mergeCell ref="B24:B3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Economia Wall Jobs</vt:lpstr>
    </vt:vector>
  </TitlesOfParts>
  <Company>Wall Jobs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 Jobs</dc:creator>
  <cp:lastModifiedBy>Wall Jobs</cp:lastModifiedBy>
  <dcterms:created xsi:type="dcterms:W3CDTF">2017-04-13T18:26:22Z</dcterms:created>
  <dcterms:modified xsi:type="dcterms:W3CDTF">2017-04-18T16:54:56Z</dcterms:modified>
</cp:coreProperties>
</file>